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<sst xmlns="http://schemas.openxmlformats.org/spreadsheetml/2006/main" count="54" uniqueCount="23">
  <si>
    <t xml:space="preserve"> </t>
  </si>
  <si>
    <t>Est. Jan-March 2010 violations printed:</t>
  </si>
  <si>
    <t>Total 2001 – 2009 violations printed:</t>
  </si>
  <si>
    <t xml:space="preserve">Total estimated violations printed: </t>
  </si>
  <si>
    <t>An-nual Avg.</t>
  </si>
  <si>
    <t>Activ- ations</t>
  </si>
  <si>
    <t xml:space="preserve">Fre-
mont
@
Auto
Mall
</t>
  </si>
  <si>
    <t xml:space="preserve">Auto
Mall
@
Grim-
mer
</t>
  </si>
  <si>
    <t xml:space="preserve">Fre-
mont
@
De-
coto
</t>
  </si>
  <si>
    <t xml:space="preserve">De-
coto
@
Paseo
Padre
</t>
  </si>
  <si>
    <t xml:space="preserve">Fre-
mont
@
Mow-ry
</t>
  </si>
  <si>
    <t xml:space="preserve">Fre-
mont
@
Paseo
Padre
</t>
  </si>
  <si>
    <t xml:space="preserve">Fre-
mont
@
Stev-
enson
</t>
  </si>
  <si>
    <t xml:space="preserve">Mow-ry
@
Far-
well
</t>
  </si>
  <si>
    <t xml:space="preserve">Stev-
enson
&amp;
Bla-cow
</t>
  </si>
  <si>
    <t>Cita-      tions      Issued</t>
  </si>
  <si>
    <t>Mow-   ry      @       Bla-        cow</t>
  </si>
  <si>
    <t>Mis-      sion     &amp;         Mo-      have</t>
  </si>
  <si>
    <t>Mis-      sion   &amp;        Warm     Sp-      rings</t>
  </si>
  <si>
    <t xml:space="preserve">Est. Aug-Dec 2000 violations printed: </t>
  </si>
  <si>
    <t>Number of households in Fremont:</t>
  </si>
  <si>
    <t>Estimated no. of drivers in Fremont:</t>
  </si>
  <si>
    <t>Tot.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</si>
</sst>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20"/>
      <name val="Arial"/>
      <family val="2"/>
    </font>
    <font>
      <b/>
      <sz val="10"/>
      <color indexed="36"/>
      <name val="Arial"/>
      <family val="2"/>
    </font>
    <font>
      <sz val="9"/>
      <color indexed="48"/>
      <name val="Arial"/>
      <family val="2"/>
    </font>
    <font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workbookViewId="0" topLeftCell="A1">
      <selection activeCell="AD4" sqref="AD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6.140625" style="1" customWidth="1"/>
    <col min="4" max="4" width="5.7109375" style="0" customWidth="1"/>
    <col min="5" max="7" width="6.140625" style="0" customWidth="1"/>
    <col min="8" max="8" width="7.28125" style="0" customWidth="1"/>
    <col min="9" max="11" width="6.140625" style="0" customWidth="1"/>
    <col min="12" max="12" width="5.57421875" style="0" customWidth="1"/>
    <col min="13" max="15" width="6.140625" style="0" customWidth="1"/>
    <col min="16" max="16" width="5.7109375" style="0" customWidth="1"/>
    <col min="17" max="20" width="6.140625" style="0" customWidth="1"/>
    <col min="21" max="21" width="6.140625" style="1" customWidth="1"/>
    <col min="22" max="22" width="5.7109375" style="0" customWidth="1"/>
    <col min="23" max="23" width="6.140625" style="1" customWidth="1"/>
    <col min="24" max="24" width="5.8515625" style="0" customWidth="1"/>
    <col min="25" max="25" width="6.140625" style="0" customWidth="1"/>
    <col min="26" max="26" width="0.5625" style="0" customWidth="1"/>
    <col min="27" max="27" width="0.71875" style="0" customWidth="1"/>
    <col min="28" max="28" width="6.7109375" style="0" customWidth="1"/>
    <col min="29" max="29" width="6.421875" style="0" customWidth="1"/>
    <col min="30" max="16384" width="11.57421875" style="0" customWidth="1"/>
  </cols>
  <sheetData>
    <row r="1" spans="1:29" s="4" customFormat="1" ht="89.25" customHeight="1">
      <c r="A1" s="7"/>
      <c r="B1" s="8" t="s">
        <v>6</v>
      </c>
      <c r="C1" s="28"/>
      <c r="D1" s="9" t="s">
        <v>7</v>
      </c>
      <c r="E1" s="10"/>
      <c r="F1" s="9" t="s">
        <v>16</v>
      </c>
      <c r="G1" s="10"/>
      <c r="H1" s="9" t="s">
        <v>8</v>
      </c>
      <c r="I1" s="10"/>
      <c r="J1" s="9" t="s">
        <v>9</v>
      </c>
      <c r="K1" s="10"/>
      <c r="L1" s="9" t="s">
        <v>10</v>
      </c>
      <c r="M1" s="10"/>
      <c r="N1" s="9" t="s">
        <v>11</v>
      </c>
      <c r="O1" s="10"/>
      <c r="P1" s="9" t="s">
        <v>12</v>
      </c>
      <c r="Q1" s="10"/>
      <c r="R1" s="9" t="s">
        <v>13</v>
      </c>
      <c r="S1" s="10"/>
      <c r="T1" s="8" t="s">
        <v>14</v>
      </c>
      <c r="U1" s="28"/>
      <c r="V1" s="8" t="s">
        <v>17</v>
      </c>
      <c r="W1" s="28"/>
      <c r="X1" s="9" t="s">
        <v>18</v>
      </c>
      <c r="Y1" s="10"/>
      <c r="Z1" s="9"/>
      <c r="AA1" s="10"/>
      <c r="AB1" s="25" t="s">
        <v>22</v>
      </c>
      <c r="AC1" s="24" t="s">
        <v>22</v>
      </c>
    </row>
    <row r="2" spans="1:30" s="6" customFormat="1" ht="48">
      <c r="A2" s="11"/>
      <c r="B2" s="35" t="s">
        <v>5</v>
      </c>
      <c r="C2" s="36" t="s">
        <v>15</v>
      </c>
      <c r="D2" s="37" t="s">
        <v>5</v>
      </c>
      <c r="E2" s="36" t="s">
        <v>15</v>
      </c>
      <c r="F2" s="37" t="s">
        <v>5</v>
      </c>
      <c r="G2" s="36" t="s">
        <v>15</v>
      </c>
      <c r="H2" s="37" t="s">
        <v>5</v>
      </c>
      <c r="I2" s="36" t="s">
        <v>15</v>
      </c>
      <c r="J2" s="37" t="s">
        <v>5</v>
      </c>
      <c r="K2" s="36" t="s">
        <v>15</v>
      </c>
      <c r="L2" s="37" t="s">
        <v>5</v>
      </c>
      <c r="M2" s="36" t="s">
        <v>15</v>
      </c>
      <c r="N2" s="37" t="s">
        <v>5</v>
      </c>
      <c r="O2" s="36" t="s">
        <v>15</v>
      </c>
      <c r="P2" s="37" t="s">
        <v>5</v>
      </c>
      <c r="Q2" s="36" t="s">
        <v>15</v>
      </c>
      <c r="R2" s="37" t="s">
        <v>5</v>
      </c>
      <c r="S2" s="36" t="s">
        <v>15</v>
      </c>
      <c r="T2" s="35" t="s">
        <v>5</v>
      </c>
      <c r="U2" s="36" t="s">
        <v>15</v>
      </c>
      <c r="V2" s="35" t="s">
        <v>5</v>
      </c>
      <c r="W2" s="36" t="s">
        <v>15</v>
      </c>
      <c r="X2" s="37" t="s">
        <v>5</v>
      </c>
      <c r="Y2" s="36" t="s">
        <v>15</v>
      </c>
      <c r="Z2" s="37"/>
      <c r="AA2" s="38"/>
      <c r="AB2" s="37" t="s">
        <v>5</v>
      </c>
      <c r="AC2" s="36" t="s">
        <v>15</v>
      </c>
      <c r="AD2" s="5"/>
    </row>
    <row r="3" spans="1:29" ht="24" customHeight="1">
      <c r="A3" s="23">
        <v>2001</v>
      </c>
      <c r="B3" s="29">
        <v>711</v>
      </c>
      <c r="C3" s="30">
        <v>185</v>
      </c>
      <c r="D3" s="31">
        <v>1053</v>
      </c>
      <c r="E3" s="32">
        <v>345</v>
      </c>
      <c r="F3" s="31">
        <v>3736</v>
      </c>
      <c r="G3" s="32">
        <v>1763</v>
      </c>
      <c r="H3" s="31">
        <v>1672</v>
      </c>
      <c r="I3" s="32">
        <v>811</v>
      </c>
      <c r="J3" s="31">
        <v>0</v>
      </c>
      <c r="K3" s="32">
        <v>0</v>
      </c>
      <c r="L3" s="31">
        <v>608</v>
      </c>
      <c r="M3" s="32">
        <v>339</v>
      </c>
      <c r="N3" s="31">
        <v>785</v>
      </c>
      <c r="O3" s="32">
        <v>257</v>
      </c>
      <c r="P3" s="31">
        <v>750</v>
      </c>
      <c r="Q3" s="32">
        <v>273</v>
      </c>
      <c r="R3" s="31">
        <v>0</v>
      </c>
      <c r="S3" s="32"/>
      <c r="T3" s="31"/>
      <c r="U3" s="33"/>
      <c r="V3" s="31"/>
      <c r="W3" s="33"/>
      <c r="X3" s="31"/>
      <c r="Y3" s="32"/>
      <c r="Z3" s="13"/>
      <c r="AA3" s="14"/>
      <c r="AB3" s="13">
        <f aca="true" t="shared" si="0" ref="AB3:AB11">SUM(B3+D3+F3+H3+J3+L3+N3+P3+R3+T3+V3+X3+Z3)</f>
        <v>9315</v>
      </c>
      <c r="AC3" s="27">
        <f aca="true" t="shared" si="1" ref="AC3:AC11">SUM(C3+E3+G3+I3+K3+M3+O3+Q3+S3+U3+W3+Y3+Z3)</f>
        <v>3973</v>
      </c>
    </row>
    <row r="4" spans="1:29" ht="24" customHeight="1">
      <c r="A4" s="23">
        <v>2002</v>
      </c>
      <c r="B4" s="29">
        <v>789</v>
      </c>
      <c r="C4" s="30">
        <v>318</v>
      </c>
      <c r="D4" s="31">
        <v>1110</v>
      </c>
      <c r="E4" s="32">
        <v>611</v>
      </c>
      <c r="F4" s="31">
        <v>2915</v>
      </c>
      <c r="G4" s="32">
        <v>1683</v>
      </c>
      <c r="H4" s="31">
        <v>1398</v>
      </c>
      <c r="I4" s="32">
        <v>907</v>
      </c>
      <c r="J4" s="31">
        <v>0</v>
      </c>
      <c r="K4" s="32">
        <v>0</v>
      </c>
      <c r="L4" s="31">
        <v>521</v>
      </c>
      <c r="M4" s="32">
        <v>312</v>
      </c>
      <c r="N4" s="31">
        <v>676</v>
      </c>
      <c r="O4" s="32">
        <v>393</v>
      </c>
      <c r="P4" s="31">
        <v>711</v>
      </c>
      <c r="Q4" s="32">
        <v>355</v>
      </c>
      <c r="R4" s="31">
        <v>0</v>
      </c>
      <c r="S4" s="32">
        <v>0</v>
      </c>
      <c r="T4" s="31"/>
      <c r="U4" s="33"/>
      <c r="V4" s="31"/>
      <c r="W4" s="33"/>
      <c r="X4" s="31"/>
      <c r="Y4" s="32"/>
      <c r="Z4" s="13"/>
      <c r="AA4" s="14"/>
      <c r="AB4" s="13">
        <f t="shared" si="0"/>
        <v>8120</v>
      </c>
      <c r="AC4" s="27">
        <f t="shared" si="1"/>
        <v>4579</v>
      </c>
    </row>
    <row r="5" spans="1:29" ht="24" customHeight="1">
      <c r="A5" s="23">
        <v>2003</v>
      </c>
      <c r="B5" s="29">
        <v>703</v>
      </c>
      <c r="C5" s="30">
        <v>286</v>
      </c>
      <c r="D5" s="31">
        <v>1273</v>
      </c>
      <c r="E5" s="32">
        <v>755</v>
      </c>
      <c r="F5" s="31">
        <v>3699</v>
      </c>
      <c r="G5" s="32">
        <v>2098</v>
      </c>
      <c r="H5" s="31">
        <v>1150</v>
      </c>
      <c r="I5" s="32">
        <v>738</v>
      </c>
      <c r="J5" s="31">
        <v>3730</v>
      </c>
      <c r="K5" s="32">
        <v>1907</v>
      </c>
      <c r="L5" s="31">
        <v>437</v>
      </c>
      <c r="M5" s="32">
        <v>236</v>
      </c>
      <c r="N5" s="31">
        <v>794</v>
      </c>
      <c r="O5" s="32">
        <v>449</v>
      </c>
      <c r="P5" s="31">
        <v>941</v>
      </c>
      <c r="Q5" s="32">
        <v>530</v>
      </c>
      <c r="R5" s="31">
        <v>0</v>
      </c>
      <c r="S5" s="32">
        <v>0</v>
      </c>
      <c r="T5" s="31"/>
      <c r="U5" s="33"/>
      <c r="V5" s="31"/>
      <c r="W5" s="33"/>
      <c r="X5" s="31"/>
      <c r="Y5" s="32"/>
      <c r="Z5" s="13"/>
      <c r="AA5" s="14"/>
      <c r="AB5" s="13">
        <f t="shared" si="0"/>
        <v>12727</v>
      </c>
      <c r="AC5" s="27">
        <f t="shared" si="1"/>
        <v>6999</v>
      </c>
    </row>
    <row r="6" spans="1:29" ht="24" customHeight="1">
      <c r="A6" s="23">
        <v>2004</v>
      </c>
      <c r="B6" s="29">
        <v>626</v>
      </c>
      <c r="C6" s="30">
        <v>265</v>
      </c>
      <c r="D6" s="31">
        <v>1224</v>
      </c>
      <c r="E6" s="32">
        <v>793</v>
      </c>
      <c r="F6" s="31">
        <v>4051</v>
      </c>
      <c r="G6" s="32">
        <v>2539</v>
      </c>
      <c r="H6" s="31">
        <v>716</v>
      </c>
      <c r="I6" s="32">
        <v>540</v>
      </c>
      <c r="J6" s="31">
        <v>4249</v>
      </c>
      <c r="K6" s="32">
        <v>2495</v>
      </c>
      <c r="L6" s="31">
        <v>380</v>
      </c>
      <c r="M6" s="32">
        <v>219</v>
      </c>
      <c r="N6" s="31">
        <v>631</v>
      </c>
      <c r="O6" s="32">
        <v>398</v>
      </c>
      <c r="P6" s="31">
        <v>406</v>
      </c>
      <c r="Q6" s="32">
        <v>174</v>
      </c>
      <c r="R6" s="31">
        <v>3645</v>
      </c>
      <c r="S6" s="32">
        <v>2124</v>
      </c>
      <c r="T6" s="31"/>
      <c r="U6" s="33"/>
      <c r="V6" s="31"/>
      <c r="W6" s="33"/>
      <c r="X6" s="31"/>
      <c r="Y6" s="32"/>
      <c r="Z6" s="13"/>
      <c r="AA6" s="14"/>
      <c r="AB6" s="13">
        <f t="shared" si="0"/>
        <v>15928</v>
      </c>
      <c r="AC6" s="27">
        <f t="shared" si="1"/>
        <v>9547</v>
      </c>
    </row>
    <row r="7" spans="1:29" ht="24" customHeight="1">
      <c r="A7" s="23">
        <v>2005</v>
      </c>
      <c r="B7" s="29">
        <v>8478</v>
      </c>
      <c r="C7" s="30">
        <v>3890</v>
      </c>
      <c r="D7" s="31">
        <v>1062</v>
      </c>
      <c r="E7" s="32">
        <v>617</v>
      </c>
      <c r="F7" s="31">
        <v>2331</v>
      </c>
      <c r="G7" s="32">
        <v>1351</v>
      </c>
      <c r="H7" s="31">
        <v>459</v>
      </c>
      <c r="I7" s="32">
        <v>317</v>
      </c>
      <c r="J7" s="31">
        <v>3351</v>
      </c>
      <c r="K7" s="32">
        <v>2545</v>
      </c>
      <c r="L7" s="31">
        <v>268</v>
      </c>
      <c r="M7" s="32">
        <v>174</v>
      </c>
      <c r="N7" s="31">
        <v>302</v>
      </c>
      <c r="O7" s="32">
        <v>208</v>
      </c>
      <c r="P7" s="31">
        <v>329</v>
      </c>
      <c r="Q7" s="32">
        <v>200</v>
      </c>
      <c r="R7" s="31">
        <v>3534</v>
      </c>
      <c r="S7" s="32">
        <v>2522</v>
      </c>
      <c r="T7" s="31">
        <v>2468</v>
      </c>
      <c r="U7" s="33">
        <v>1867</v>
      </c>
      <c r="V7" s="31"/>
      <c r="W7" s="33"/>
      <c r="X7" s="31"/>
      <c r="Y7" s="32"/>
      <c r="Z7" s="13"/>
      <c r="AA7" s="14"/>
      <c r="AB7" s="13">
        <f t="shared" si="0"/>
        <v>22582</v>
      </c>
      <c r="AC7" s="27">
        <f t="shared" si="1"/>
        <v>13691</v>
      </c>
    </row>
    <row r="8" spans="1:29" ht="24" customHeight="1">
      <c r="A8" s="23">
        <v>2006</v>
      </c>
      <c r="B8" s="29">
        <v>5824</v>
      </c>
      <c r="C8" s="30">
        <v>3109</v>
      </c>
      <c r="D8" s="31">
        <v>914</v>
      </c>
      <c r="E8" s="32">
        <v>534</v>
      </c>
      <c r="F8" s="31">
        <v>1710</v>
      </c>
      <c r="G8" s="32">
        <v>1047</v>
      </c>
      <c r="H8" s="31">
        <v>330</v>
      </c>
      <c r="I8" s="32">
        <v>201</v>
      </c>
      <c r="J8" s="31">
        <v>1560</v>
      </c>
      <c r="K8" s="32">
        <v>1062</v>
      </c>
      <c r="L8" s="31">
        <v>648</v>
      </c>
      <c r="M8" s="32">
        <v>304</v>
      </c>
      <c r="N8" s="31"/>
      <c r="O8" s="32"/>
      <c r="P8" s="31"/>
      <c r="Q8" s="32"/>
      <c r="R8" s="31">
        <v>4268</v>
      </c>
      <c r="S8" s="32">
        <v>3028</v>
      </c>
      <c r="T8" s="31">
        <v>5102</v>
      </c>
      <c r="U8" s="33">
        <v>3847</v>
      </c>
      <c r="V8" s="31">
        <v>0</v>
      </c>
      <c r="W8" s="33"/>
      <c r="X8" s="31"/>
      <c r="Y8" s="32"/>
      <c r="Z8" s="13"/>
      <c r="AA8" s="14"/>
      <c r="AB8" s="13">
        <f t="shared" si="0"/>
        <v>20356</v>
      </c>
      <c r="AC8" s="27">
        <f t="shared" si="1"/>
        <v>13132</v>
      </c>
    </row>
    <row r="9" spans="1:29" ht="24" customHeight="1">
      <c r="A9" s="23">
        <v>2007</v>
      </c>
      <c r="B9" s="29">
        <v>3766</v>
      </c>
      <c r="C9" s="30">
        <v>1963</v>
      </c>
      <c r="D9" s="31">
        <v>719</v>
      </c>
      <c r="E9" s="32">
        <v>486</v>
      </c>
      <c r="F9" s="31">
        <v>1558</v>
      </c>
      <c r="G9" s="32">
        <v>1084</v>
      </c>
      <c r="H9" s="31">
        <v>299</v>
      </c>
      <c r="I9" s="32">
        <v>198</v>
      </c>
      <c r="J9" s="31">
        <v>1451</v>
      </c>
      <c r="K9" s="32">
        <v>960</v>
      </c>
      <c r="L9" s="31">
        <v>1020</v>
      </c>
      <c r="M9" s="32">
        <v>555</v>
      </c>
      <c r="N9" s="31"/>
      <c r="O9" s="32"/>
      <c r="P9" s="31"/>
      <c r="Q9" s="32"/>
      <c r="R9" s="31">
        <v>3341</v>
      </c>
      <c r="S9" s="32">
        <v>2559</v>
      </c>
      <c r="T9" s="31">
        <v>2426</v>
      </c>
      <c r="U9" s="33">
        <v>1702</v>
      </c>
      <c r="V9" s="31">
        <v>471</v>
      </c>
      <c r="W9" s="33">
        <v>356</v>
      </c>
      <c r="X9" s="31"/>
      <c r="Y9" s="32"/>
      <c r="Z9" s="13"/>
      <c r="AA9" s="14"/>
      <c r="AB9" s="13">
        <f t="shared" si="0"/>
        <v>15051</v>
      </c>
      <c r="AC9" s="27">
        <f t="shared" si="1"/>
        <v>9863</v>
      </c>
    </row>
    <row r="10" spans="1:29" ht="24" customHeight="1">
      <c r="A10" s="23">
        <v>2008</v>
      </c>
      <c r="B10" s="29">
        <v>4983</v>
      </c>
      <c r="C10" s="30">
        <v>1713</v>
      </c>
      <c r="D10" s="31">
        <v>628</v>
      </c>
      <c r="E10" s="32">
        <v>392</v>
      </c>
      <c r="F10" s="31">
        <v>1422</v>
      </c>
      <c r="G10" s="32">
        <v>866</v>
      </c>
      <c r="H10" s="31">
        <v>365</v>
      </c>
      <c r="I10" s="32">
        <v>145</v>
      </c>
      <c r="J10" s="31">
        <v>1451</v>
      </c>
      <c r="K10" s="32">
        <v>925</v>
      </c>
      <c r="L10" s="31">
        <v>1530</v>
      </c>
      <c r="M10" s="32">
        <v>686</v>
      </c>
      <c r="N10" s="31"/>
      <c r="O10" s="32"/>
      <c r="P10" s="31"/>
      <c r="Q10" s="32"/>
      <c r="R10" s="31">
        <v>3145</v>
      </c>
      <c r="S10" s="32">
        <v>2536</v>
      </c>
      <c r="T10" s="31">
        <v>4706</v>
      </c>
      <c r="U10" s="33">
        <v>2681</v>
      </c>
      <c r="V10" s="31">
        <v>5268</v>
      </c>
      <c r="W10" s="33">
        <v>3547</v>
      </c>
      <c r="X10" s="31">
        <v>0</v>
      </c>
      <c r="Y10" s="32"/>
      <c r="Z10" s="13"/>
      <c r="AA10" s="14"/>
      <c r="AB10" s="13">
        <f t="shared" si="0"/>
        <v>23498</v>
      </c>
      <c r="AC10" s="27">
        <f t="shared" si="1"/>
        <v>13491</v>
      </c>
    </row>
    <row r="11" spans="1:29" ht="24" customHeight="1">
      <c r="A11" s="23">
        <v>2009</v>
      </c>
      <c r="B11" s="29">
        <v>3471</v>
      </c>
      <c r="C11" s="30">
        <v>1079</v>
      </c>
      <c r="D11" s="31">
        <v>368</v>
      </c>
      <c r="E11" s="32">
        <v>177</v>
      </c>
      <c r="F11" s="31">
        <v>1154</v>
      </c>
      <c r="G11" s="32">
        <v>494</v>
      </c>
      <c r="H11" s="31">
        <v>375</v>
      </c>
      <c r="I11" s="32">
        <v>158</v>
      </c>
      <c r="J11" s="31">
        <v>1288</v>
      </c>
      <c r="K11" s="32">
        <v>950</v>
      </c>
      <c r="L11" s="31">
        <v>1630</v>
      </c>
      <c r="M11" s="32">
        <v>593</v>
      </c>
      <c r="N11" s="31"/>
      <c r="O11" s="32"/>
      <c r="P11" s="31"/>
      <c r="Q11" s="32"/>
      <c r="R11" s="31">
        <v>2739</v>
      </c>
      <c r="S11" s="32">
        <v>2155</v>
      </c>
      <c r="T11" s="31">
        <v>4215</v>
      </c>
      <c r="U11" s="33">
        <v>2195</v>
      </c>
      <c r="V11" s="31">
        <v>3538</v>
      </c>
      <c r="W11" s="33">
        <v>2222</v>
      </c>
      <c r="X11" s="31">
        <v>845</v>
      </c>
      <c r="Y11" s="32">
        <v>493</v>
      </c>
      <c r="Z11" s="13"/>
      <c r="AA11" s="14"/>
      <c r="AB11" s="13">
        <f t="shared" si="0"/>
        <v>19623</v>
      </c>
      <c r="AC11" s="27">
        <f t="shared" si="1"/>
        <v>10516</v>
      </c>
    </row>
    <row r="12" spans="1:47" ht="36" customHeight="1">
      <c r="A12" s="26" t="s">
        <v>22</v>
      </c>
      <c r="B12" s="15">
        <f aca="true" t="shared" si="2" ref="B12:Y12">SUM(B2:B11)</f>
        <v>29351</v>
      </c>
      <c r="C12" s="16">
        <f t="shared" si="2"/>
        <v>12808</v>
      </c>
      <c r="D12" s="17">
        <f t="shared" si="2"/>
        <v>8351</v>
      </c>
      <c r="E12" s="34">
        <f t="shared" si="2"/>
        <v>4710</v>
      </c>
      <c r="F12" s="17">
        <f t="shared" si="2"/>
        <v>22576</v>
      </c>
      <c r="G12" s="34">
        <f t="shared" si="2"/>
        <v>12925</v>
      </c>
      <c r="H12" s="17">
        <f t="shared" si="2"/>
        <v>6764</v>
      </c>
      <c r="I12" s="34">
        <f t="shared" si="2"/>
        <v>4015</v>
      </c>
      <c r="J12" s="17">
        <f t="shared" si="2"/>
        <v>17080</v>
      </c>
      <c r="K12" s="34">
        <f t="shared" si="2"/>
        <v>10844</v>
      </c>
      <c r="L12" s="17">
        <f t="shared" si="2"/>
        <v>7042</v>
      </c>
      <c r="M12" s="34">
        <f t="shared" si="2"/>
        <v>3418</v>
      </c>
      <c r="N12" s="17">
        <f t="shared" si="2"/>
        <v>3188</v>
      </c>
      <c r="O12" s="34">
        <f t="shared" si="2"/>
        <v>1705</v>
      </c>
      <c r="P12" s="17">
        <f t="shared" si="2"/>
        <v>3137</v>
      </c>
      <c r="Q12" s="34">
        <f t="shared" si="2"/>
        <v>1532</v>
      </c>
      <c r="R12" s="17">
        <f t="shared" si="2"/>
        <v>20672</v>
      </c>
      <c r="S12" s="34">
        <f t="shared" si="2"/>
        <v>14924</v>
      </c>
      <c r="T12" s="17">
        <f t="shared" si="2"/>
        <v>18917</v>
      </c>
      <c r="U12" s="18">
        <f t="shared" si="2"/>
        <v>12292</v>
      </c>
      <c r="V12" s="17">
        <f t="shared" si="2"/>
        <v>9277</v>
      </c>
      <c r="W12" s="18">
        <f t="shared" si="2"/>
        <v>6125</v>
      </c>
      <c r="X12" s="17">
        <f t="shared" si="2"/>
        <v>845</v>
      </c>
      <c r="Y12" s="34">
        <f t="shared" si="2"/>
        <v>493</v>
      </c>
      <c r="Z12" s="17"/>
      <c r="AA12" s="34"/>
      <c r="AB12" s="17">
        <f>SUM(AB2:AB11)</f>
        <v>147200</v>
      </c>
      <c r="AC12" s="34">
        <f>SUM(AC2:AC11)</f>
        <v>85791</v>
      </c>
      <c r="AU12" s="2">
        <f>191/296*205000</f>
        <v>132280.4054054054</v>
      </c>
    </row>
    <row r="13" spans="1:29" ht="36" customHeight="1">
      <c r="A13" s="19" t="s">
        <v>4</v>
      </c>
      <c r="B13" s="12"/>
      <c r="C13" s="20">
        <f>C12/9</f>
        <v>1423.111111111111</v>
      </c>
      <c r="D13" s="13"/>
      <c r="E13" s="20">
        <f>E12/9</f>
        <v>523.3333333333334</v>
      </c>
      <c r="F13" s="13"/>
      <c r="G13" s="20">
        <f>G12/9</f>
        <v>1436.111111111111</v>
      </c>
      <c r="H13" s="12"/>
      <c r="I13" s="20">
        <f>I12/9</f>
        <v>446.1111111111111</v>
      </c>
      <c r="J13" s="13"/>
      <c r="K13" s="20">
        <f>K12/9</f>
        <v>1204.888888888889</v>
      </c>
      <c r="L13" s="13"/>
      <c r="M13" s="20">
        <f>M12/9</f>
        <v>379.77777777777777</v>
      </c>
      <c r="N13" s="12" t="s">
        <v>0</v>
      </c>
      <c r="O13" s="20">
        <f>O12/5</f>
        <v>341</v>
      </c>
      <c r="P13" s="13" t="s">
        <v>0</v>
      </c>
      <c r="Q13" s="20">
        <f>Q12/5</f>
        <v>306.4</v>
      </c>
      <c r="R13" s="13" t="s">
        <v>0</v>
      </c>
      <c r="S13" s="20">
        <f>S12/6</f>
        <v>2487.3333333333335</v>
      </c>
      <c r="T13" s="12"/>
      <c r="U13" s="20">
        <f>U12/5</f>
        <v>2458.4</v>
      </c>
      <c r="V13" s="13"/>
      <c r="W13" s="20">
        <f>W12/2</f>
        <v>3062.5</v>
      </c>
      <c r="X13" s="13"/>
      <c r="Y13" s="20">
        <f>Y12/1</f>
        <v>493</v>
      </c>
      <c r="Z13" s="13"/>
      <c r="AA13" s="14"/>
      <c r="AB13" s="13"/>
      <c r="AC13" s="14"/>
    </row>
    <row r="14" ht="12.75">
      <c r="AB14" s="3" t="s">
        <v>0</v>
      </c>
    </row>
    <row r="15" spans="1:28" ht="12.75">
      <c r="A15" s="21" t="s">
        <v>19</v>
      </c>
      <c r="B15" s="21"/>
      <c r="C15" s="21"/>
      <c r="D15" s="21"/>
      <c r="E15" s="21"/>
      <c r="F15" s="22"/>
      <c r="G15" s="21"/>
      <c r="H15" s="22">
        <f>3973/12*5</f>
        <v>1655.4166666666665</v>
      </c>
      <c r="X15" t="s">
        <v>0</v>
      </c>
      <c r="AB15" s="3"/>
    </row>
    <row r="16" spans="1:23" ht="12.75">
      <c r="A16" s="21" t="s">
        <v>1</v>
      </c>
      <c r="B16" s="21"/>
      <c r="C16" s="21"/>
      <c r="D16" s="21"/>
      <c r="E16" s="21"/>
      <c r="F16" s="22"/>
      <c r="G16" s="21"/>
      <c r="H16" s="22">
        <f>10516/4</f>
        <v>2629</v>
      </c>
      <c r="U16"/>
      <c r="W16"/>
    </row>
    <row r="17" spans="1:23" ht="12.75">
      <c r="A17" s="21" t="s">
        <v>2</v>
      </c>
      <c r="B17" s="21"/>
      <c r="C17" s="21"/>
      <c r="D17" s="21"/>
      <c r="E17" s="21"/>
      <c r="F17" s="22"/>
      <c r="G17" s="21"/>
      <c r="H17" s="22">
        <v>85791</v>
      </c>
      <c r="U17"/>
      <c r="W17"/>
    </row>
    <row r="18" spans="1:23" ht="12.75">
      <c r="A18" s="21"/>
      <c r="B18" s="21" t="s">
        <v>3</v>
      </c>
      <c r="C18" s="21"/>
      <c r="D18" s="21"/>
      <c r="E18" s="21"/>
      <c r="F18" s="22"/>
      <c r="G18" s="21"/>
      <c r="H18" s="22">
        <f>SUM(H15:H17)</f>
        <v>90075.41666666667</v>
      </c>
      <c r="U18"/>
      <c r="W18"/>
    </row>
    <row r="19" spans="1:23" ht="12.75">
      <c r="A19" s="21" t="s">
        <v>20</v>
      </c>
      <c r="B19" s="21"/>
      <c r="C19" s="21"/>
      <c r="D19" s="21"/>
      <c r="E19" s="21"/>
      <c r="F19" s="22"/>
      <c r="G19" s="21"/>
      <c r="H19" s="22">
        <v>66154</v>
      </c>
      <c r="U19"/>
      <c r="W19"/>
    </row>
    <row r="20" spans="1:23" ht="12.75">
      <c r="A20" s="21" t="s">
        <v>21</v>
      </c>
      <c r="B20" s="21"/>
      <c r="C20" s="21"/>
      <c r="D20" s="21"/>
      <c r="E20" s="21"/>
      <c r="F20" s="22"/>
      <c r="G20" s="21"/>
      <c r="H20" s="22">
        <v>125000</v>
      </c>
      <c r="U20"/>
      <c r="W20"/>
    </row>
    <row r="21" spans="1:23" ht="12.75">
      <c r="A21" s="21" t="s">
        <v>0</v>
      </c>
      <c r="B21" s="21"/>
      <c r="C21" s="21"/>
      <c r="D21" s="21"/>
      <c r="E21" s="21"/>
      <c r="F21" s="21"/>
      <c r="G21" s="21"/>
      <c r="H21" s="21"/>
      <c r="U21"/>
      <c r="W21"/>
    </row>
    <row r="22" spans="3:23" ht="12.75">
      <c r="C22"/>
      <c r="U22"/>
      <c r="W22"/>
    </row>
    <row r="23" spans="3:23" ht="12.75">
      <c r="C23"/>
      <c r="U23"/>
      <c r="W23"/>
    </row>
    <row r="24" spans="3:23" ht="12.75">
      <c r="C24"/>
      <c r="U24"/>
      <c r="W24"/>
    </row>
    <row r="25" spans="3:23" ht="12.75">
      <c r="C25"/>
      <c r="U25"/>
      <c r="W25"/>
    </row>
    <row r="26" spans="3:23" ht="12.75">
      <c r="C26"/>
      <c r="U26"/>
      <c r="W26"/>
    </row>
    <row r="27" spans="21:23" ht="12.75">
      <c r="U27"/>
      <c r="W27"/>
    </row>
    <row r="28" spans="21:23" ht="12.75">
      <c r="U28"/>
      <c r="W28"/>
    </row>
    <row r="29" spans="21:23" ht="12.75">
      <c r="U29"/>
      <c r="W29"/>
    </row>
  </sheetData>
  <printOptions/>
  <pageMargins left="0.25763888888888886" right="0.2708333333333333" top="0.7875" bottom="0.7875" header="0.5118055555555555" footer="0.5118055555555555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25763888888888886" right="0.2708333333333333" top="0.7875" bottom="0.78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25763888888888886" right="0.2708333333333333" top="0.7875" bottom="0.78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2010-04-12T00:33:03Z</dcterms:modified>
  <cp:category/>
  <cp:version/>
  <cp:contentType/>
  <cp:contentStatus/>
</cp:coreProperties>
</file>